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Professional Interior Servisec\1_Interior\"/>
    </mc:Choice>
  </mc:AlternateContent>
  <xr:revisionPtr revIDLastSave="0" documentId="13_ncr:1_{15EF0E34-C2BD-40D2-8C9C-C9C9ED6B644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1" l="1"/>
  <c r="G66" i="1"/>
  <c r="H50" i="1" l="1"/>
  <c r="G70" i="1"/>
  <c r="G62" i="1"/>
  <c r="H30" i="1"/>
  <c r="H111" i="1"/>
  <c r="H74" i="1" l="1"/>
  <c r="G91" i="1"/>
  <c r="H38" i="1"/>
  <c r="H48" i="1"/>
  <c r="H46" i="1"/>
  <c r="G90" i="1" l="1"/>
  <c r="G89" i="1"/>
  <c r="G88" i="1"/>
  <c r="H42" i="1"/>
  <c r="H40" i="1"/>
  <c r="H36" i="1"/>
  <c r="H34" i="1"/>
  <c r="H28" i="1"/>
  <c r="H26" i="1"/>
  <c r="H24" i="1"/>
  <c r="H22" i="1"/>
  <c r="H18" i="1"/>
  <c r="H16" i="1"/>
  <c r="H14" i="1"/>
  <c r="H12" i="1"/>
  <c r="D93" i="1" l="1"/>
  <c r="H53" i="1"/>
  <c r="F54" i="1" s="1"/>
  <c r="H54" i="1" s="1"/>
  <c r="H126" i="1" l="1"/>
  <c r="H127" i="1" s="1"/>
  <c r="H128" i="1" l="1"/>
  <c r="F169" i="1" l="1"/>
  <c r="B176" i="1" l="1"/>
  <c r="B177" i="1"/>
  <c r="B178" i="1"/>
  <c r="F174" i="1"/>
  <c r="H171" i="1"/>
</calcChain>
</file>

<file path=xl/sharedStrings.xml><?xml version="1.0" encoding="utf-8"?>
<sst xmlns="http://schemas.openxmlformats.org/spreadsheetml/2006/main" count="270" uniqueCount="186">
  <si>
    <r>
      <rPr>
        <sz val="10"/>
        <rFont val="Times New Roman"/>
        <family val="1"/>
      </rP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  <family val="1"/>
      </rPr>
      <t xml:space="preserve"> January ’25</t>
    </r>
  </si>
  <si>
    <t>To, Mr. Xyz, A-6, 7. Chandraprabha,</t>
  </si>
  <si>
    <t>Maneesh Soc. Swargate, Pune.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</si>
  <si>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</si>
  <si>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</si>
  <si>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</si>
  <si>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</si>
  <si>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</si>
  <si>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</si>
  <si>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</si>
  <si>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</si>
  <si>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</si>
  <si>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</si>
  <si>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</si>
  <si>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</si>
  <si>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</si>
  <si>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</si>
  <si>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</si>
  <si>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</si>
  <si>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</si>
  <si>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Storage and provision for dresses, hanger rod, drawers with locks, etc.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</si>
  <si>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</si>
  <si>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</si>
  <si>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</si>
  <si>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</si>
  <si>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</si>
  <si>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</si>
  <si>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</si>
  <si>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</si>
  <si>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</si>
  <si>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</si>
  <si>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</si>
  <si>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</si>
  <si>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FURNITURE WORK RATE</t>
  </si>
  <si>
    <t>Rs/sq.ft. X</t>
  </si>
  <si>
    <t>All furniture is inclusive of Material, Labor, Transport, Glass, etc.</t>
  </si>
  <si>
    <t>DETAILS OF KITCHEN WORKS:</t>
  </si>
  <si>
    <t>KITCHEN TROLLEY (Tandem)</t>
  </si>
  <si>
    <t>All tandem baskets and bottle rack</t>
  </si>
  <si>
    <t>OVERHEAD UNIT h24"</t>
  </si>
  <si>
    <t>Kitchen wall cabinet with glass door or Profile door.</t>
  </si>
  <si>
    <t>High-gloss laminate for all cabinet.</t>
  </si>
  <si>
    <t>Loft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</si>
  <si>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</si>
  <si>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</si>
  <si>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</si>
  <si>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</si>
  <si>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</si>
  <si>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</si>
  <si>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</si>
  <si>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</si>
  <si>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</si>
  <si>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</si>
  <si>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</si>
  <si>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</si>
  <si>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</si>
  <si>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  <family val="2"/>
      </rPr>
      <t>2</t>
    </r>
    <r>
      <rPr>
        <vertAlign val="superscript"/>
        <sz val="10"/>
        <rFont val="Calibri"/>
        <family val="2"/>
      </rPr>
      <t>nd</t>
    </r>
    <r>
      <rPr>
        <sz val="10"/>
        <rFont val="Calibri"/>
        <family val="2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</si>
  <si>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</si>
  <si>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</si>
  <si>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</si>
  <si>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</si>
  <si>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COSTING OF MAIN LIGHT FIXTURES;</t>
  </si>
  <si>
    <t>DETAILS OF PAINTING WORKS: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</si>
  <si>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</si>
  <si>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</si>
  <si>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</si>
  <si>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</si>
  <si>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</si>
  <si>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</si>
  <si>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</si>
  <si>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</si>
  <si>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</si>
  <si>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</si>
  <si>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</si>
  <si>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FURNISHING CURTAINS (SAJAVAT)</t>
  </si>
  <si>
    <t>Best quality cotton (Aprox) Rs. 350/sq.m.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</si>
  <si>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</si>
  <si>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</si>
  <si>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</si>
  <si>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</si>
  <si>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</si>
  <si>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</si>
  <si>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</si>
  <si>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</si>
  <si>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</si>
  <si>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</si>
  <si>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</si>
  <si>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</si>
  <si>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</si>
  <si>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</si>
  <si>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</si>
  <si>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</si>
  <si>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CENTURY PLY ON DEMAND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</si>
  <si>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</si>
  <si>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</si>
  <si>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</si>
  <si>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</si>
  <si>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</si>
  <si>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</si>
  <si>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</si>
  <si>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</si>
  <si>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</si>
  <si>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</si>
  <si>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</si>
  <si>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</si>
  <si>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</si>
  <si>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</si>
  <si>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>Professional Interior Services. Hereafter called as Contractor for interior design work at Residence</t>
  </si>
  <si>
    <t xml:space="preserve">•	The Client and the contractor' have mutually agreed to undertake the assignment as per the contractor’s </t>
  </si>
  <si>
    <t>quotation dated 01/01/2025 and enclosed material details and drawing.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</si>
  <si>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</si>
  <si>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</si>
  <si>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</si>
  <si>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</si>
  <si>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</si>
  <si>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•	The payment will be made in the name of Vinu or Professional Interior Services.</t>
  </si>
  <si>
    <t>•	The contractor is entitled to earn 9 percent of the estimated cost of the assignment as a design and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</si>
  <si>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</si>
  <si>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</si>
  <si>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</si>
  <si>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</si>
  <si>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</si>
  <si>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</si>
  <si>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Mr. Vinu sir</t>
  </si>
  <si>
    <t>A-6, 7. Chandraprabha Garden,</t>
  </si>
  <si>
    <t>Professional Interior Services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</si>
  <si>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</si>
  <si>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</si>
  <si>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</si>
  <si>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</si>
  <si>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</si>
  <si>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</si>
  <si>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</si>
  <si>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r>
      <t xml:space="preserve">Premium </t>
    </r>
    <r>
      <rPr>
        <sz val="10"/>
        <rFont val="Calibri"/>
        <family val="2"/>
      </rPr>
      <t>auto hinges for kitchen (Soft close)</t>
    </r>
  </si>
  <si>
    <t>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</si>
  <si>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</si>
  <si>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</si>
  <si>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</si>
  <si>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</si>
  <si>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</si>
  <si>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</si>
  <si>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</si>
  <si>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</si>
  <si>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</si>
  <si>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</si>
  <si>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</si>
  <si>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</si>
  <si>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</si>
  <si>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t>Mr. Xyz (Xyz) hereafter called client and</t>
  </si>
  <si>
    <r>
      <t>GUEST BEDROOM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(GBR)</t>
    </r>
  </si>
  <si>
    <t>SINGLE BED</t>
  </si>
  <si>
    <t>Sub: - 3 BHK FULL INTERIOR QUOTATION</t>
  </si>
  <si>
    <t>Apro 12 r. ft.</t>
  </si>
  <si>
    <t>Apro 24 sq.ft.</t>
  </si>
  <si>
    <r>
      <rPr>
        <sz val="10"/>
        <rFont val="Calibri"/>
        <family val="2"/>
      </rPr>
      <t>3</t>
    </r>
    <r>
      <rPr>
        <vertAlign val="superscript"/>
        <sz val="10"/>
        <rFont val="Calibri"/>
        <family val="2"/>
      </rPr>
      <t>rd</t>
    </r>
    <r>
      <rPr>
        <sz val="10"/>
        <rFont val="Calibri"/>
        <family val="2"/>
      </rPr>
      <t xml:space="preserve"> BEDROOM</t>
    </r>
  </si>
  <si>
    <t>3 NOS MATTRESS</t>
  </si>
  <si>
    <t>3BHK The agreement is as follows;</t>
  </si>
  <si>
    <t>Providing &amp; applying Luster of Asian Paints in minimum 2 coats including</t>
  </si>
  <si>
    <t xml:space="preserve">LUSTER @ </t>
  </si>
  <si>
    <t>HALL, DINING, LOBBY, KITCHEN, BED 1, 2, 3 &amp; PASSAGE</t>
  </si>
  <si>
    <t>‘L’ SOFA WORK (2 + CORNER + 4)</t>
  </si>
  <si>
    <t>Washable wallpaper for wall 4 Roll</t>
  </si>
  <si>
    <t xml:space="preserve">COSTING OF LIGHT PROVISION; Rs. 600X70 points </t>
  </si>
  <si>
    <t xml:space="preserve">Provision for </t>
  </si>
  <si>
    <t>Study flap</t>
  </si>
  <si>
    <r>
      <t>Fully dried 100% alternate</t>
    </r>
    <r>
      <rPr>
        <b/>
        <sz val="10"/>
        <rFont val="Calibri"/>
        <family val="2"/>
      </rPr>
      <t xml:space="preserve"> red core</t>
    </r>
    <r>
      <rPr>
        <sz val="10"/>
        <rFont val="Calibri"/>
        <family val="2"/>
      </rPr>
      <t xml:space="preserve"> plywood (Gurjan face)</t>
    </r>
  </si>
  <si>
    <t>as advance to the contractor for commencement of the work and purchase of approved</t>
  </si>
  <si>
    <t>DESIGN AND EXECUTION CHARGE @ 9%</t>
  </si>
  <si>
    <t>Apro 20 sq.ft.</t>
  </si>
  <si>
    <t>4800X</t>
  </si>
  <si>
    <t>1200X</t>
  </si>
  <si>
    <t>ROUND AMOUNT AFTER DISCOUNT</t>
  </si>
  <si>
    <t>ALL LAMINATE WORKS (WHITE INSIDE AND COLOUR OUTSIDE)</t>
  </si>
  <si>
    <t>ELECTRIC: DESIGNER LIGHTS WILL OPTIONAL (ZUMER, HANGING ETC.)</t>
  </si>
  <si>
    <r>
      <t>DURATION OF WORK FROM 65-75 DAYS (</t>
    </r>
    <r>
      <rPr>
        <b/>
        <sz val="10"/>
        <rFont val="Calibri"/>
        <family val="2"/>
      </rPr>
      <t>WITH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>AGREEMENT ON 500 STAMP PAPER</t>
    </r>
    <r>
      <rPr>
        <sz val="10"/>
        <rFont val="Calibri"/>
        <family val="2"/>
      </rPr>
      <t>)</t>
    </r>
  </si>
  <si>
    <t>Onyx</t>
  </si>
  <si>
    <t>Locks (Europa)</t>
  </si>
  <si>
    <t>All hinges (Onyx)</t>
  </si>
  <si>
    <t>All telescopic (Onyx)</t>
  </si>
  <si>
    <t>•	The Contractor will finish all the work within 65-75 days of this agreement as per the approved design.</t>
  </si>
  <si>
    <t>Dated: 01/01/2025-26</t>
  </si>
  <si>
    <t>D MART CABINATE</t>
  </si>
  <si>
    <t>Artopedic mattress with 1" PU or SS foam</t>
  </si>
  <si>
    <t>5)</t>
  </si>
  <si>
    <t>1600X</t>
  </si>
  <si>
    <t>Sq.ft.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</si>
</sst>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scheme val="minor"/>
    </font>
    <font>
      <sz val="10"/>
      <name val="Times New Roman"/>
      <family val="1"/>
    </font>
    <font>
      <sz val="11"/>
      <name val="Calibri"/>
      <family val="2"/>
    </font>
    <font>
      <sz val="14"/>
      <name val="Times New Roman"/>
      <family val="1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A5A5A5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10"/>
      <name val="Times New Roman"/>
      <family val="1"/>
    </font>
    <font>
      <vertAlign val="superscript"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0" fillId="0" borderId="1"/>
  </cellStyleXfs>
  <cellXfs count="5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9" fontId="7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3" fillId="3" borderId="1" xfId="0" applyFont="1" applyFill="1" applyBorder="1" applyAlignment="1">
      <alignment horizontal="right" vertical="center"/>
    </xf>
    <xf numFmtId="0" fontId="14" fillId="0" borderId="0" xfId="0" applyFont="1"/>
    <xf numFmtId="0" fontId="15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center" vertical="center"/>
    </xf>
    <xf numFmtId="9" fontId="22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1" xfId="1" applyFont="1" applyAlignment="1">
      <alignment horizontal="center" vertical="center"/>
    </xf>
    <xf numFmtId="0" fontId="6" fillId="0" borderId="1" xfId="1" applyFont="1"/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 xr:uid="{3F761675-2B19-4B5B-9DAA-BFF251718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67055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8D335-523D-4985-BECF-C70A7DC2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775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2"/>
  <sheetViews>
    <sheetView tabSelected="1" zoomScale="120" zoomScaleNormal="120" workbookViewId="0">
      <selection activeCell="G19" sqref="G19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4.6640625" customWidth="1"/>
    <col min="10" max="10" width="2.88671875" customWidth="1"/>
    <col min="11" max="12" width="8.6640625" customWidth="1"/>
  </cols>
  <sheetData>
    <row r="1" spans="1:10" ht="14.25" customHeight="1" x14ac:dyDescent="0.3">
      <c r="D1" s="1" t="s">
        <v>0</v>
      </c>
      <c r="J1" s="2"/>
    </row>
    <row r="2" spans="1:10" ht="14.25" customHeight="1" x14ac:dyDescent="0.3">
      <c r="D2" s="1" t="s">
        <v>1</v>
      </c>
      <c r="J2" s="2"/>
    </row>
    <row r="3" spans="1:10" ht="14.25" customHeight="1" x14ac:dyDescent="0.3">
      <c r="D3" s="1" t="s">
        <v>2</v>
      </c>
      <c r="J3" s="2"/>
    </row>
    <row r="4" spans="1:10" ht="14.25" customHeight="1" x14ac:dyDescent="0.35">
      <c r="D4" s="3" t="s">
        <v>151</v>
      </c>
      <c r="J4" s="2"/>
    </row>
    <row r="5" spans="1:10" ht="14.25" customHeight="1" x14ac:dyDescent="0.3">
      <c r="J5" s="2"/>
    </row>
    <row r="6" spans="1:10" ht="14.25" customHeight="1" x14ac:dyDescent="0.3"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3</v>
      </c>
      <c r="F9" s="5" t="s">
        <v>4</v>
      </c>
      <c r="G9" s="5" t="s">
        <v>5</v>
      </c>
      <c r="H9" s="5" t="s">
        <v>6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7</v>
      </c>
      <c r="B11" s="6" t="s">
        <v>8</v>
      </c>
      <c r="F11" s="5"/>
      <c r="G11" s="5"/>
      <c r="H11" s="5"/>
      <c r="J11" s="2"/>
    </row>
    <row r="12" spans="1:10" ht="14.25" customHeight="1" x14ac:dyDescent="0.3">
      <c r="B12" s="7" t="s">
        <v>9</v>
      </c>
      <c r="C12" s="7" t="s">
        <v>10</v>
      </c>
      <c r="F12" s="5">
        <v>7</v>
      </c>
      <c r="G12" s="5">
        <v>6</v>
      </c>
      <c r="H12" s="8">
        <f>F12*G12</f>
        <v>42</v>
      </c>
      <c r="J12" s="2"/>
    </row>
    <row r="13" spans="1:10" ht="14.25" customHeight="1" x14ac:dyDescent="0.3">
      <c r="C13" s="7" t="s">
        <v>11</v>
      </c>
      <c r="F13" s="5"/>
      <c r="G13" s="5"/>
      <c r="H13" s="5"/>
      <c r="J13" s="2"/>
    </row>
    <row r="14" spans="1:10" ht="14.25" customHeight="1" x14ac:dyDescent="0.3">
      <c r="B14" s="7" t="s">
        <v>9</v>
      </c>
      <c r="C14" s="7" t="s">
        <v>12</v>
      </c>
      <c r="F14" s="5">
        <v>3</v>
      </c>
      <c r="G14" s="5">
        <v>4</v>
      </c>
      <c r="H14" s="8">
        <f>F14*G14</f>
        <v>12</v>
      </c>
      <c r="J14" s="2"/>
    </row>
    <row r="15" spans="1:10" ht="14.25" customHeight="1" x14ac:dyDescent="0.3">
      <c r="C15" s="7" t="s">
        <v>13</v>
      </c>
      <c r="F15" s="5"/>
      <c r="G15" s="5"/>
      <c r="H15" s="5"/>
      <c r="J15" s="2"/>
    </row>
    <row r="16" spans="1:10" ht="14.25" customHeight="1" x14ac:dyDescent="0.3">
      <c r="B16" s="7" t="s">
        <v>9</v>
      </c>
      <c r="C16" s="7" t="s">
        <v>14</v>
      </c>
      <c r="F16" s="5">
        <v>2</v>
      </c>
      <c r="G16" s="5">
        <v>7</v>
      </c>
      <c r="H16" s="8">
        <f>F16*G16</f>
        <v>14</v>
      </c>
      <c r="J16" s="2"/>
    </row>
    <row r="17" spans="1:10" ht="14.25" customHeight="1" x14ac:dyDescent="0.3">
      <c r="C17" s="7" t="s">
        <v>15</v>
      </c>
      <c r="F17" s="5"/>
      <c r="G17" s="5"/>
      <c r="H17" s="5"/>
      <c r="J17" s="2"/>
    </row>
    <row r="18" spans="1:10" ht="14.25" customHeight="1" x14ac:dyDescent="0.3">
      <c r="B18" s="7" t="s">
        <v>9</v>
      </c>
      <c r="C18" s="7" t="s">
        <v>16</v>
      </c>
      <c r="F18" s="5">
        <v>4</v>
      </c>
      <c r="G18" s="5">
        <v>8</v>
      </c>
      <c r="H18" s="8">
        <f>F18*G18</f>
        <v>32</v>
      </c>
      <c r="J18" s="2"/>
    </row>
    <row r="19" spans="1:10" ht="14.25" customHeight="1" x14ac:dyDescent="0.3">
      <c r="C19" s="7" t="s">
        <v>131</v>
      </c>
      <c r="F19" s="5"/>
      <c r="G19" s="5"/>
      <c r="H19" s="5"/>
      <c r="J19" s="2"/>
    </row>
    <row r="20" spans="1:10" ht="14.25" customHeight="1" x14ac:dyDescent="0.3">
      <c r="F20" s="5"/>
      <c r="G20" s="5"/>
      <c r="H20" s="5"/>
      <c r="J20" s="2"/>
    </row>
    <row r="21" spans="1:10" ht="14.25" customHeight="1" x14ac:dyDescent="0.3">
      <c r="A21" t="s">
        <v>17</v>
      </c>
      <c r="B21" s="6" t="s">
        <v>18</v>
      </c>
      <c r="F21" s="5"/>
      <c r="G21" s="5"/>
      <c r="H21" s="5"/>
      <c r="J21" s="2"/>
    </row>
    <row r="22" spans="1:10" ht="14.25" customHeight="1" x14ac:dyDescent="0.3">
      <c r="B22" s="7" t="s">
        <v>9</v>
      </c>
      <c r="C22" s="7" t="s">
        <v>19</v>
      </c>
      <c r="F22" s="5">
        <v>6</v>
      </c>
      <c r="G22" s="5">
        <v>7</v>
      </c>
      <c r="H22" s="8">
        <f>F22*G22</f>
        <v>42</v>
      </c>
      <c r="J22" s="2"/>
    </row>
    <row r="23" spans="1:10" ht="14.25" customHeight="1" x14ac:dyDescent="0.3">
      <c r="C23" s="7" t="s">
        <v>20</v>
      </c>
      <c r="F23" s="5"/>
      <c r="G23" s="5"/>
      <c r="H23" s="5"/>
      <c r="J23" s="2"/>
    </row>
    <row r="24" spans="1:10" ht="14.25" customHeight="1" x14ac:dyDescent="0.3">
      <c r="B24" s="7" t="s">
        <v>9</v>
      </c>
      <c r="C24" s="7" t="s">
        <v>21</v>
      </c>
      <c r="F24" s="5">
        <v>10</v>
      </c>
      <c r="G24" s="5">
        <v>2</v>
      </c>
      <c r="H24" s="8">
        <f>F24*G24</f>
        <v>20</v>
      </c>
      <c r="J24" s="2"/>
    </row>
    <row r="25" spans="1:10" ht="14.25" customHeight="1" x14ac:dyDescent="0.3">
      <c r="C25" s="7" t="s">
        <v>22</v>
      </c>
      <c r="F25" s="5"/>
      <c r="G25" s="5"/>
      <c r="H25" s="5"/>
      <c r="J25" s="2"/>
    </row>
    <row r="26" spans="1:10" ht="14.25" customHeight="1" x14ac:dyDescent="0.3">
      <c r="B26" s="7" t="s">
        <v>9</v>
      </c>
      <c r="C26" s="7" t="s">
        <v>23</v>
      </c>
      <c r="F26" s="5">
        <v>2</v>
      </c>
      <c r="G26" s="5">
        <v>7</v>
      </c>
      <c r="H26" s="8">
        <f>F26*G26</f>
        <v>14</v>
      </c>
      <c r="J26" s="2"/>
    </row>
    <row r="27" spans="1:10" ht="14.25" customHeight="1" x14ac:dyDescent="0.3">
      <c r="C27" s="7" t="s">
        <v>24</v>
      </c>
      <c r="F27" s="5"/>
      <c r="G27" s="5"/>
      <c r="H27" s="5"/>
      <c r="J27" s="2"/>
    </row>
    <row r="28" spans="1:10" ht="14.25" customHeight="1" x14ac:dyDescent="0.3">
      <c r="B28" s="7" t="s">
        <v>9</v>
      </c>
      <c r="C28" s="7" t="s">
        <v>25</v>
      </c>
      <c r="F28" s="5">
        <v>6</v>
      </c>
      <c r="G28" s="5">
        <v>6.5</v>
      </c>
      <c r="H28" s="8">
        <f>F28*G28</f>
        <v>39</v>
      </c>
      <c r="J28" s="2"/>
    </row>
    <row r="29" spans="1:10" ht="14.25" customHeight="1" x14ac:dyDescent="0.3">
      <c r="C29" s="7" t="s">
        <v>26</v>
      </c>
      <c r="J29" s="2"/>
    </row>
    <row r="30" spans="1:10" ht="14.25" customHeight="1" x14ac:dyDescent="0.3">
      <c r="B30" t="s">
        <v>9</v>
      </c>
      <c r="C30" s="7" t="s">
        <v>29</v>
      </c>
      <c r="F30" s="5">
        <v>3</v>
      </c>
      <c r="G30" s="5">
        <v>7</v>
      </c>
      <c r="H30" s="8">
        <f>F30*G30</f>
        <v>21</v>
      </c>
      <c r="J30" s="2"/>
    </row>
    <row r="31" spans="1:10" ht="14.25" customHeight="1" x14ac:dyDescent="0.3">
      <c r="C31" s="7" t="s">
        <v>30</v>
      </c>
      <c r="J31" s="2"/>
    </row>
    <row r="32" spans="1:10" ht="14.25" customHeight="1" x14ac:dyDescent="0.3">
      <c r="J32" s="2"/>
    </row>
    <row r="33" spans="1:10" ht="14.25" customHeight="1" x14ac:dyDescent="0.3">
      <c r="A33" t="s">
        <v>27</v>
      </c>
      <c r="B33" s="6" t="s">
        <v>28</v>
      </c>
      <c r="J33" s="2"/>
    </row>
    <row r="34" spans="1:10" ht="14.25" customHeight="1" x14ac:dyDescent="0.3">
      <c r="B34" s="7" t="s">
        <v>9</v>
      </c>
      <c r="C34" s="7" t="s">
        <v>19</v>
      </c>
      <c r="F34" s="5">
        <v>5</v>
      </c>
      <c r="G34" s="5">
        <v>7</v>
      </c>
      <c r="H34" s="8">
        <f>F34*G34</f>
        <v>35</v>
      </c>
      <c r="J34" s="2"/>
    </row>
    <row r="35" spans="1:10" ht="14.25" customHeight="1" x14ac:dyDescent="0.3">
      <c r="C35" s="7" t="s">
        <v>20</v>
      </c>
      <c r="J35" s="2"/>
    </row>
    <row r="36" spans="1:10" ht="14.25" customHeight="1" x14ac:dyDescent="0.3">
      <c r="B36" s="7" t="s">
        <v>9</v>
      </c>
      <c r="C36" s="7" t="s">
        <v>21</v>
      </c>
      <c r="F36" s="5">
        <v>5</v>
      </c>
      <c r="G36" s="5">
        <v>2</v>
      </c>
      <c r="H36" s="8">
        <f>F36*G36</f>
        <v>10</v>
      </c>
      <c r="J36" s="2"/>
    </row>
    <row r="37" spans="1:10" ht="14.25" customHeight="1" x14ac:dyDescent="0.3">
      <c r="C37" s="7" t="s">
        <v>22</v>
      </c>
      <c r="J37" s="2"/>
    </row>
    <row r="38" spans="1:10" ht="14.25" customHeight="1" x14ac:dyDescent="0.3">
      <c r="B38" s="45" t="s">
        <v>9</v>
      </c>
      <c r="C38" s="45" t="s">
        <v>164</v>
      </c>
      <c r="F38" s="43">
        <v>2</v>
      </c>
      <c r="G38" s="43">
        <v>3</v>
      </c>
      <c r="H38" s="46">
        <f>F38*G38</f>
        <v>6</v>
      </c>
      <c r="J38" s="2"/>
    </row>
    <row r="39" spans="1:10" ht="14.25" customHeight="1" x14ac:dyDescent="0.3">
      <c r="B39" s="45"/>
      <c r="C39" s="7" t="s">
        <v>163</v>
      </c>
      <c r="F39" s="43"/>
      <c r="G39" s="43"/>
      <c r="H39" s="46"/>
      <c r="J39" s="2"/>
    </row>
    <row r="40" spans="1:10" ht="14.25" customHeight="1" x14ac:dyDescent="0.3">
      <c r="B40" t="s">
        <v>9</v>
      </c>
      <c r="C40" s="7" t="s">
        <v>23</v>
      </c>
      <c r="F40" s="5">
        <v>2</v>
      </c>
      <c r="G40" s="5">
        <v>7</v>
      </c>
      <c r="H40" s="8">
        <f>F40*G40</f>
        <v>14</v>
      </c>
      <c r="J40" s="2"/>
    </row>
    <row r="41" spans="1:10" ht="14.25" customHeight="1" x14ac:dyDescent="0.3">
      <c r="C41" s="7" t="s">
        <v>24</v>
      </c>
      <c r="F41" s="5"/>
      <c r="G41" s="5"/>
      <c r="H41" s="5"/>
      <c r="J41" s="2"/>
    </row>
    <row r="42" spans="1:10" ht="14.25" customHeight="1" x14ac:dyDescent="0.3">
      <c r="B42" s="7" t="s">
        <v>9</v>
      </c>
      <c r="C42" s="7" t="s">
        <v>31</v>
      </c>
      <c r="F42" s="5">
        <v>5</v>
      </c>
      <c r="G42" s="5">
        <v>6.5</v>
      </c>
      <c r="H42" s="8">
        <f>F42*G42</f>
        <v>32.5</v>
      </c>
      <c r="J42" s="2"/>
    </row>
    <row r="43" spans="1:10" ht="14.25" customHeight="1" x14ac:dyDescent="0.3">
      <c r="C43" s="7" t="s">
        <v>26</v>
      </c>
      <c r="J43" s="2"/>
    </row>
    <row r="44" spans="1:10" ht="14.25" customHeight="1" x14ac:dyDescent="0.3">
      <c r="C44" s="7"/>
      <c r="J44" s="2"/>
    </row>
    <row r="45" spans="1:10" ht="14.25" customHeight="1" x14ac:dyDescent="0.3">
      <c r="A45" t="s">
        <v>45</v>
      </c>
      <c r="B45" s="44" t="s">
        <v>149</v>
      </c>
      <c r="C45" s="45"/>
      <c r="F45" s="43"/>
      <c r="G45" s="43"/>
      <c r="H45" s="46"/>
      <c r="J45" s="2"/>
    </row>
    <row r="46" spans="1:10" ht="14.25" customHeight="1" x14ac:dyDescent="0.3">
      <c r="B46" s="45" t="s">
        <v>9</v>
      </c>
      <c r="C46" s="45" t="s">
        <v>19</v>
      </c>
      <c r="F46" s="43">
        <v>5</v>
      </c>
      <c r="G46" s="43">
        <v>7</v>
      </c>
      <c r="H46" s="46">
        <f>F46*G46</f>
        <v>35</v>
      </c>
      <c r="J46" s="2"/>
    </row>
    <row r="47" spans="1:10" ht="14.25" customHeight="1" x14ac:dyDescent="0.3">
      <c r="C47" s="45" t="s">
        <v>20</v>
      </c>
      <c r="F47" s="43"/>
      <c r="G47" s="43"/>
      <c r="H47" s="43"/>
      <c r="J47" s="2"/>
    </row>
    <row r="48" spans="1:10" ht="14.25" customHeight="1" x14ac:dyDescent="0.3">
      <c r="B48" s="45" t="s">
        <v>9</v>
      </c>
      <c r="C48" s="45" t="s">
        <v>150</v>
      </c>
      <c r="F48" s="43">
        <v>4</v>
      </c>
      <c r="G48" s="43">
        <v>6</v>
      </c>
      <c r="H48" s="46">
        <f>F48*G48</f>
        <v>24</v>
      </c>
      <c r="J48" s="2"/>
    </row>
    <row r="49" spans="1:11" ht="14.25" customHeight="1" x14ac:dyDescent="0.3">
      <c r="B49" s="45"/>
      <c r="C49" s="45" t="s">
        <v>26</v>
      </c>
      <c r="F49" s="43"/>
      <c r="G49" s="43"/>
      <c r="H49" s="46"/>
      <c r="J49" s="2"/>
    </row>
    <row r="50" spans="1:11" ht="14.25" customHeight="1" x14ac:dyDescent="0.3">
      <c r="B50" s="7" t="s">
        <v>9</v>
      </c>
      <c r="C50" s="7" t="s">
        <v>181</v>
      </c>
      <c r="F50" s="5">
        <v>3</v>
      </c>
      <c r="G50" s="5">
        <v>3</v>
      </c>
      <c r="H50" s="8">
        <f>F50*G50</f>
        <v>9</v>
      </c>
      <c r="J50" s="2"/>
    </row>
    <row r="51" spans="1:11" ht="14.25" customHeight="1" x14ac:dyDescent="0.3">
      <c r="B51" s="7"/>
      <c r="C51" s="7"/>
      <c r="F51" s="5"/>
      <c r="G51" s="5"/>
      <c r="H51" s="8"/>
      <c r="J51" s="2"/>
    </row>
    <row r="52" spans="1:11" ht="14.25" customHeight="1" x14ac:dyDescent="0.3">
      <c r="C52" s="7"/>
      <c r="J52" s="2"/>
    </row>
    <row r="53" spans="1:11" ht="14.25" customHeight="1" x14ac:dyDescent="0.3">
      <c r="A53" s="7" t="s">
        <v>32</v>
      </c>
      <c r="D53" t="s">
        <v>132</v>
      </c>
      <c r="H53" s="8">
        <f>SUM(H11:H52)</f>
        <v>401.5</v>
      </c>
      <c r="J53" s="2"/>
    </row>
    <row r="54" spans="1:11" ht="14.25" customHeight="1" x14ac:dyDescent="0.3">
      <c r="A54" s="7" t="s">
        <v>33</v>
      </c>
      <c r="D54" s="8">
        <v>1150</v>
      </c>
      <c r="E54" t="s">
        <v>34</v>
      </c>
      <c r="F54" s="5">
        <f>H53*1</f>
        <v>401.5</v>
      </c>
      <c r="H54" s="9">
        <f>D54*F54</f>
        <v>461725</v>
      </c>
      <c r="J54" s="2"/>
      <c r="K54" s="10"/>
    </row>
    <row r="55" spans="1:11" ht="14.25" customHeight="1" x14ac:dyDescent="0.3">
      <c r="J55" s="2"/>
    </row>
    <row r="56" spans="1:11" ht="14.25" customHeight="1" x14ac:dyDescent="0.3">
      <c r="B56" s="7" t="s">
        <v>9</v>
      </c>
      <c r="C56" s="7" t="s">
        <v>35</v>
      </c>
      <c r="J56" s="2"/>
    </row>
    <row r="57" spans="1:11" ht="14.25" customHeight="1" x14ac:dyDescent="0.3">
      <c r="B57" s="7" t="s">
        <v>9</v>
      </c>
      <c r="C57" s="7" t="s">
        <v>165</v>
      </c>
      <c r="J57" s="2"/>
    </row>
    <row r="58" spans="1:11" ht="14.25" customHeight="1" x14ac:dyDescent="0.3">
      <c r="B58" s="7"/>
      <c r="C58" s="7"/>
      <c r="J58" s="2"/>
    </row>
    <row r="59" spans="1:11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1" ht="14.25" customHeight="1" x14ac:dyDescent="0.3">
      <c r="A60" s="4" t="s">
        <v>36</v>
      </c>
      <c r="E60" s="43" t="s">
        <v>141</v>
      </c>
      <c r="F60" s="43"/>
      <c r="G60" s="43"/>
      <c r="H60" s="43"/>
      <c r="I60" s="43" t="s">
        <v>134</v>
      </c>
      <c r="J60" s="2"/>
    </row>
    <row r="61" spans="1:11" ht="14.25" customHeight="1" x14ac:dyDescent="0.3">
      <c r="B61" s="11"/>
      <c r="C61" s="11"/>
      <c r="D61" s="11"/>
      <c r="E61" s="11"/>
      <c r="F61" s="11"/>
      <c r="G61" s="11"/>
      <c r="J61" s="2"/>
    </row>
    <row r="62" spans="1:11" ht="14.25" customHeight="1" x14ac:dyDescent="0.3">
      <c r="A62" t="s">
        <v>7</v>
      </c>
      <c r="B62" s="7" t="s">
        <v>37</v>
      </c>
      <c r="C62" s="11"/>
      <c r="D62" s="11"/>
      <c r="E62" s="5" t="s">
        <v>169</v>
      </c>
      <c r="F62" s="7" t="s">
        <v>152</v>
      </c>
      <c r="G62" s="8">
        <f>I62*4800</f>
        <v>57600</v>
      </c>
      <c r="I62" s="42">
        <v>12</v>
      </c>
      <c r="J62" s="2"/>
    </row>
    <row r="63" spans="1:11" ht="14.25" customHeight="1" x14ac:dyDescent="0.3">
      <c r="B63" s="7" t="s">
        <v>9</v>
      </c>
      <c r="C63" s="6" t="s">
        <v>133</v>
      </c>
      <c r="D63" s="11"/>
      <c r="E63" s="11"/>
      <c r="F63" s="11"/>
      <c r="I63" s="42"/>
      <c r="J63" s="2"/>
    </row>
    <row r="64" spans="1:11" ht="14.25" customHeight="1" x14ac:dyDescent="0.3">
      <c r="B64" s="7" t="s">
        <v>9</v>
      </c>
      <c r="C64" s="7" t="s">
        <v>38</v>
      </c>
      <c r="D64" s="11"/>
      <c r="E64" s="11"/>
      <c r="F64" s="11"/>
      <c r="I64" s="42"/>
      <c r="J64" s="2"/>
    </row>
    <row r="65" spans="1:12" ht="14.25" customHeight="1" x14ac:dyDescent="0.3">
      <c r="B65" s="11"/>
      <c r="C65" s="11"/>
      <c r="D65" s="11"/>
      <c r="E65" s="11"/>
      <c r="F65" s="11"/>
      <c r="I65" s="42"/>
      <c r="J65" s="2"/>
    </row>
    <row r="66" spans="1:12" ht="14.25" customHeight="1" x14ac:dyDescent="0.3">
      <c r="A66" t="s">
        <v>17</v>
      </c>
      <c r="B66" s="7" t="s">
        <v>39</v>
      </c>
      <c r="C66" s="11"/>
      <c r="D66" s="11"/>
      <c r="E66" s="5" t="s">
        <v>184</v>
      </c>
      <c r="F66" s="7" t="s">
        <v>153</v>
      </c>
      <c r="G66" s="8">
        <f>I66*1600</f>
        <v>38400</v>
      </c>
      <c r="I66" s="42">
        <v>24</v>
      </c>
      <c r="J66" s="2"/>
    </row>
    <row r="67" spans="1:12" ht="14.25" customHeight="1" x14ac:dyDescent="0.3">
      <c r="B67" s="7" t="s">
        <v>9</v>
      </c>
      <c r="C67" s="7" t="s">
        <v>40</v>
      </c>
      <c r="I67" s="42"/>
      <c r="J67" s="2"/>
    </row>
    <row r="68" spans="1:12" ht="14.25" customHeight="1" x14ac:dyDescent="0.3">
      <c r="B68" s="7" t="s">
        <v>9</v>
      </c>
      <c r="C68" s="7" t="s">
        <v>41</v>
      </c>
      <c r="I68" s="42"/>
      <c r="J68" s="2"/>
    </row>
    <row r="69" spans="1:12" ht="14.25" customHeight="1" x14ac:dyDescent="0.3">
      <c r="B69" s="7"/>
      <c r="C69" s="7"/>
      <c r="I69" s="42"/>
      <c r="J69" s="2"/>
    </row>
    <row r="70" spans="1:12" ht="14.25" customHeight="1" x14ac:dyDescent="0.3">
      <c r="A70" t="s">
        <v>27</v>
      </c>
      <c r="B70" s="7" t="s">
        <v>42</v>
      </c>
      <c r="C70" s="11"/>
      <c r="D70" s="11"/>
      <c r="E70" s="50" t="s">
        <v>170</v>
      </c>
      <c r="F70" s="51" t="s">
        <v>168</v>
      </c>
      <c r="G70" s="8">
        <f>I70*1200</f>
        <v>28800</v>
      </c>
      <c r="I70" s="42">
        <v>24</v>
      </c>
      <c r="J70" s="2"/>
    </row>
    <row r="71" spans="1:12" ht="14.25" customHeight="1" x14ac:dyDescent="0.3">
      <c r="B71" s="7" t="s">
        <v>9</v>
      </c>
      <c r="C71" s="7" t="s">
        <v>43</v>
      </c>
      <c r="D71" s="11"/>
      <c r="E71" s="11"/>
      <c r="F71" s="11"/>
      <c r="G71" s="7"/>
      <c r="I71" s="42"/>
      <c r="J71" s="2"/>
    </row>
    <row r="72" spans="1:12" ht="14.25" customHeight="1" x14ac:dyDescent="0.3">
      <c r="B72" s="7" t="s">
        <v>9</v>
      </c>
      <c r="C72" s="7" t="s">
        <v>44</v>
      </c>
      <c r="D72" s="11"/>
      <c r="E72" s="11"/>
      <c r="F72" s="11"/>
      <c r="G72" s="7"/>
      <c r="I72" s="42"/>
      <c r="J72" s="2"/>
    </row>
    <row r="73" spans="1:12" ht="14.25" customHeight="1" x14ac:dyDescent="0.3">
      <c r="I73" s="42"/>
      <c r="J73" s="2"/>
    </row>
    <row r="74" spans="1:12" ht="14.25" customHeight="1" x14ac:dyDescent="0.3">
      <c r="A74" s="7" t="s">
        <v>46</v>
      </c>
      <c r="H74" s="9">
        <f>G62+G66+G70</f>
        <v>124800</v>
      </c>
      <c r="I74" s="42"/>
      <c r="J74" s="2"/>
      <c r="K74" s="10"/>
    </row>
    <row r="75" spans="1:12" ht="14.25" customHeight="1" x14ac:dyDescent="0.3">
      <c r="A75" s="7"/>
      <c r="H75" s="9"/>
      <c r="I75" s="42"/>
      <c r="J75" s="2"/>
      <c r="K75" s="10"/>
    </row>
    <row r="76" spans="1:12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10"/>
    </row>
    <row r="77" spans="1:12" ht="14.25" customHeight="1" x14ac:dyDescent="0.3">
      <c r="A77" s="4" t="s">
        <v>47</v>
      </c>
      <c r="B77" s="6"/>
      <c r="H77" s="9"/>
      <c r="J77" s="2"/>
      <c r="K77" s="10"/>
    </row>
    <row r="78" spans="1:12" ht="14.25" customHeight="1" x14ac:dyDescent="0.3">
      <c r="A78" s="6"/>
      <c r="B78" s="6"/>
      <c r="H78" s="9"/>
      <c r="J78" s="2"/>
      <c r="K78" s="10"/>
    </row>
    <row r="79" spans="1:12" ht="14.25" customHeight="1" x14ac:dyDescent="0.3">
      <c r="B79" s="6" t="s">
        <v>9</v>
      </c>
      <c r="C79" s="7" t="s">
        <v>160</v>
      </c>
      <c r="I79" s="9"/>
      <c r="J79" s="2"/>
      <c r="K79" s="10"/>
      <c r="L79" s="10"/>
    </row>
    <row r="80" spans="1:12" ht="14.25" customHeight="1" x14ac:dyDescent="0.3">
      <c r="B80" s="6" t="s">
        <v>9</v>
      </c>
      <c r="C80" s="7" t="s">
        <v>48</v>
      </c>
      <c r="I80" s="9"/>
      <c r="J80" s="2"/>
      <c r="K80" s="10"/>
      <c r="L80" s="10"/>
    </row>
    <row r="81" spans="1:12" ht="14.25" customHeight="1" x14ac:dyDescent="0.3">
      <c r="B81" s="6" t="s">
        <v>9</v>
      </c>
      <c r="C81" s="7" t="s">
        <v>49</v>
      </c>
      <c r="I81" s="9"/>
      <c r="J81" s="2"/>
      <c r="K81" s="10"/>
      <c r="L81" s="10"/>
    </row>
    <row r="82" spans="1:12" ht="14.25" customHeight="1" x14ac:dyDescent="0.3">
      <c r="B82" s="6" t="s">
        <v>9</v>
      </c>
      <c r="C82" s="7" t="s">
        <v>50</v>
      </c>
      <c r="I82" s="9"/>
      <c r="J82" s="2"/>
      <c r="K82" s="10"/>
      <c r="L82" s="10"/>
    </row>
    <row r="83" spans="1:12" ht="14.25" customHeight="1" x14ac:dyDescent="0.3">
      <c r="A83" s="6"/>
      <c r="B83" s="6"/>
      <c r="H83" s="9"/>
      <c r="J83" s="2"/>
      <c r="K83" s="10"/>
    </row>
    <row r="84" spans="1:12" ht="14.25" customHeight="1" x14ac:dyDescent="0.3">
      <c r="A84" s="7" t="s">
        <v>51</v>
      </c>
      <c r="B84" s="6"/>
      <c r="H84" s="9">
        <v>42500</v>
      </c>
      <c r="J84" s="2"/>
      <c r="K84" s="10"/>
    </row>
    <row r="85" spans="1:12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10"/>
    </row>
    <row r="86" spans="1:12" ht="14.25" customHeight="1" x14ac:dyDescent="0.3">
      <c r="A86" s="4" t="s">
        <v>52</v>
      </c>
      <c r="B86" s="6"/>
      <c r="C86" s="6"/>
      <c r="D86" s="6"/>
      <c r="E86" s="5" t="s">
        <v>4</v>
      </c>
      <c r="F86" s="5" t="s">
        <v>53</v>
      </c>
      <c r="G86" s="5" t="s">
        <v>6</v>
      </c>
      <c r="H86" s="6"/>
      <c r="I86" s="6"/>
      <c r="J86" s="2"/>
      <c r="K86" s="10"/>
    </row>
    <row r="87" spans="1:12" ht="14.25" customHeight="1" x14ac:dyDescent="0.3">
      <c r="A87" s="4"/>
      <c r="B87" s="6"/>
      <c r="C87" s="6"/>
      <c r="D87" s="6"/>
      <c r="E87" s="6"/>
      <c r="F87" s="6"/>
      <c r="G87" s="6"/>
      <c r="H87" s="6"/>
      <c r="I87" s="6"/>
      <c r="J87" s="2"/>
      <c r="K87" s="10"/>
    </row>
    <row r="88" spans="1:12" ht="14.25" customHeight="1" x14ac:dyDescent="0.3">
      <c r="A88" s="7" t="s">
        <v>7</v>
      </c>
      <c r="B88" s="7" t="s">
        <v>54</v>
      </c>
      <c r="C88" s="6"/>
      <c r="D88" s="6"/>
      <c r="E88" s="12">
        <v>10</v>
      </c>
      <c r="F88" s="12">
        <v>17</v>
      </c>
      <c r="G88" s="5">
        <f t="shared" ref="G88:G90" si="0">E88*F88</f>
        <v>170</v>
      </c>
      <c r="H88" s="12"/>
      <c r="I88" s="6"/>
      <c r="J88" s="2"/>
      <c r="K88" s="10"/>
    </row>
    <row r="89" spans="1:12" ht="14.25" customHeight="1" x14ac:dyDescent="0.3">
      <c r="A89" s="7" t="s">
        <v>17</v>
      </c>
      <c r="B89" s="7" t="s">
        <v>55</v>
      </c>
      <c r="C89" s="6"/>
      <c r="D89" s="6"/>
      <c r="E89" s="12">
        <v>10</v>
      </c>
      <c r="F89" s="12">
        <v>12</v>
      </c>
      <c r="G89" s="5">
        <f t="shared" si="0"/>
        <v>120</v>
      </c>
      <c r="H89" s="13"/>
      <c r="I89" s="6"/>
      <c r="J89" s="2"/>
      <c r="K89" s="10"/>
    </row>
    <row r="90" spans="1:12" ht="14.25" customHeight="1" x14ac:dyDescent="0.3">
      <c r="A90" s="7" t="s">
        <v>27</v>
      </c>
      <c r="B90" s="7" t="s">
        <v>56</v>
      </c>
      <c r="C90" s="6"/>
      <c r="D90" s="6"/>
      <c r="E90" s="12">
        <v>10</v>
      </c>
      <c r="F90" s="12">
        <v>12</v>
      </c>
      <c r="G90" s="5">
        <f t="shared" si="0"/>
        <v>120</v>
      </c>
      <c r="H90" s="13"/>
      <c r="I90" s="6"/>
      <c r="J90" s="2"/>
      <c r="K90" s="10"/>
    </row>
    <row r="91" spans="1:12" ht="14.25" customHeight="1" x14ac:dyDescent="0.3">
      <c r="A91" s="7" t="s">
        <v>45</v>
      </c>
      <c r="B91" s="7" t="s">
        <v>154</v>
      </c>
      <c r="C91" s="6"/>
      <c r="D91" s="6"/>
      <c r="E91" s="12">
        <v>10</v>
      </c>
      <c r="F91" s="12">
        <v>10</v>
      </c>
      <c r="G91" s="5">
        <f t="shared" ref="G91" si="1">E91*F91</f>
        <v>100</v>
      </c>
      <c r="H91" s="13"/>
      <c r="I91" s="6"/>
      <c r="J91" s="2"/>
      <c r="K91" s="10"/>
    </row>
    <row r="92" spans="1:12" ht="14.25" customHeight="1" x14ac:dyDescent="0.3">
      <c r="A92" s="7"/>
      <c r="B92" s="7"/>
      <c r="C92" s="6"/>
      <c r="D92" s="6"/>
      <c r="E92" s="13"/>
      <c r="F92" s="13"/>
      <c r="G92" s="13"/>
      <c r="H92" s="13"/>
      <c r="I92" s="6"/>
      <c r="J92" s="2"/>
      <c r="K92" s="10"/>
    </row>
    <row r="93" spans="1:12" ht="14.25" customHeight="1" x14ac:dyDescent="0.3">
      <c r="A93" s="7"/>
      <c r="B93" s="14" t="s">
        <v>57</v>
      </c>
      <c r="C93" s="6"/>
      <c r="D93" s="15">
        <f>G88+G89+G90+G91+G92</f>
        <v>510</v>
      </c>
      <c r="E93" s="12" t="s">
        <v>185</v>
      </c>
      <c r="F93" s="13">
        <v>59</v>
      </c>
      <c r="G93" s="12" t="s">
        <v>58</v>
      </c>
      <c r="H93" s="13"/>
      <c r="I93" s="6"/>
      <c r="J93" s="2"/>
      <c r="K93" s="10"/>
    </row>
    <row r="94" spans="1:12" ht="14.25" customHeight="1" x14ac:dyDescent="0.3">
      <c r="A94" s="7"/>
      <c r="B94" s="6"/>
      <c r="C94" s="6"/>
      <c r="D94" s="6"/>
      <c r="E94" s="13"/>
      <c r="F94" s="13"/>
      <c r="G94" s="13"/>
      <c r="H94" s="13"/>
      <c r="I94" s="6"/>
      <c r="J94" s="2"/>
      <c r="K94" s="10"/>
    </row>
    <row r="95" spans="1:12" ht="14.25" customHeight="1" x14ac:dyDescent="0.3">
      <c r="A95" s="7" t="s">
        <v>59</v>
      </c>
      <c r="B95" s="6"/>
      <c r="C95" s="6"/>
      <c r="D95" s="6"/>
      <c r="E95" s="13"/>
      <c r="F95" s="13"/>
      <c r="G95" s="13"/>
      <c r="H95" s="16">
        <f>D93*F93*2</f>
        <v>60180</v>
      </c>
      <c r="I95" s="6"/>
      <c r="J95" s="2"/>
      <c r="K95" s="1"/>
      <c r="L95" s="1" t="s">
        <v>60</v>
      </c>
    </row>
    <row r="96" spans="1:12" ht="14.25" customHeight="1" x14ac:dyDescent="0.3">
      <c r="A96" s="7" t="s">
        <v>61</v>
      </c>
      <c r="B96" s="6"/>
      <c r="C96" s="6"/>
      <c r="D96" s="6"/>
      <c r="E96" s="13"/>
      <c r="F96" s="13"/>
      <c r="G96" s="13"/>
      <c r="H96" s="16">
        <v>22500</v>
      </c>
      <c r="I96" s="6"/>
      <c r="J96" s="2"/>
      <c r="K96" s="1"/>
      <c r="L96" s="1"/>
    </row>
    <row r="97" spans="1:12" ht="14.25" customHeight="1" x14ac:dyDescent="0.3">
      <c r="A97" s="41" t="s">
        <v>162</v>
      </c>
      <c r="B97" s="6"/>
      <c r="C97" s="6"/>
      <c r="D97" s="6"/>
      <c r="E97" s="13"/>
      <c r="F97" s="13"/>
      <c r="G97" s="13"/>
      <c r="H97" s="16">
        <v>42000</v>
      </c>
      <c r="I97" s="6"/>
      <c r="J97" s="2"/>
      <c r="K97" s="1"/>
      <c r="L97" s="1"/>
    </row>
    <row r="98" spans="1:12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</row>
    <row r="99" spans="1:12" ht="14.25" customHeight="1" x14ac:dyDescent="0.3">
      <c r="A99" s="4" t="s">
        <v>62</v>
      </c>
      <c r="B99" s="6"/>
      <c r="C99" s="6"/>
      <c r="D99" s="6"/>
      <c r="E99" s="13"/>
      <c r="F99" s="13"/>
      <c r="G99" s="13"/>
      <c r="H99" s="16"/>
      <c r="I99" s="6"/>
      <c r="J99" s="2"/>
      <c r="K99" s="10"/>
    </row>
    <row r="100" spans="1:12" ht="14.25" customHeight="1" x14ac:dyDescent="0.3">
      <c r="A100" s="4"/>
      <c r="B100" s="6"/>
      <c r="C100" s="6"/>
      <c r="D100" s="6"/>
      <c r="E100" s="13"/>
      <c r="F100" s="13"/>
      <c r="G100" s="13"/>
      <c r="H100" s="16"/>
      <c r="I100" s="6"/>
      <c r="J100" s="2"/>
      <c r="K100" s="10"/>
    </row>
    <row r="101" spans="1:12" ht="14.25" customHeight="1" x14ac:dyDescent="0.3">
      <c r="A101" s="7" t="s">
        <v>7</v>
      </c>
      <c r="B101" s="7" t="s">
        <v>159</v>
      </c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A102" s="7" t="s">
        <v>17</v>
      </c>
      <c r="B102" s="7" t="s">
        <v>63</v>
      </c>
      <c r="C102" s="6"/>
      <c r="D102" s="6"/>
      <c r="E102" s="13"/>
      <c r="F102" s="13"/>
      <c r="G102" s="13"/>
      <c r="H102" s="16"/>
      <c r="I102" s="6"/>
      <c r="J102" s="2"/>
      <c r="K102" s="10"/>
    </row>
    <row r="103" spans="1:12" ht="14.25" customHeight="1" x14ac:dyDescent="0.3">
      <c r="B103" s="7" t="s">
        <v>9</v>
      </c>
      <c r="C103" s="7" t="s">
        <v>64</v>
      </c>
      <c r="D103" s="6"/>
      <c r="E103" s="6"/>
      <c r="F103" s="5">
        <v>2900</v>
      </c>
      <c r="G103" s="5" t="s">
        <v>65</v>
      </c>
      <c r="H103" s="13"/>
      <c r="I103" s="16"/>
      <c r="J103" s="2"/>
      <c r="K103" s="10"/>
      <c r="L103" s="10"/>
    </row>
    <row r="104" spans="1:12" ht="14.25" customHeight="1" x14ac:dyDescent="0.3">
      <c r="B104" s="7" t="s">
        <v>9</v>
      </c>
      <c r="C104" s="7" t="s">
        <v>157</v>
      </c>
      <c r="D104" s="6"/>
      <c r="E104" s="6"/>
      <c r="F104" s="13"/>
      <c r="G104" s="13"/>
      <c r="H104" s="13"/>
      <c r="I104" s="16"/>
      <c r="J104" s="2"/>
      <c r="K104" s="10"/>
      <c r="L104" s="10"/>
    </row>
    <row r="105" spans="1:12" ht="14.25" customHeight="1" x14ac:dyDescent="0.3">
      <c r="A105" s="7"/>
      <c r="B105" s="7" t="s">
        <v>66</v>
      </c>
      <c r="C105" s="6"/>
      <c r="D105" s="6"/>
      <c r="E105" s="13"/>
      <c r="F105" s="13"/>
      <c r="G105" s="13"/>
      <c r="H105" s="16"/>
      <c r="I105" s="6"/>
      <c r="J105" s="2"/>
      <c r="K105" s="10"/>
    </row>
    <row r="106" spans="1:12" ht="14.25" customHeight="1" x14ac:dyDescent="0.3">
      <c r="A106" s="7"/>
      <c r="B106" s="7" t="s">
        <v>67</v>
      </c>
      <c r="C106" s="6"/>
      <c r="D106" s="6"/>
      <c r="E106" s="13"/>
      <c r="F106" s="13"/>
      <c r="G106" s="13"/>
      <c r="H106" s="16"/>
      <c r="I106" s="6"/>
      <c r="J106" s="2"/>
      <c r="K106" s="10"/>
    </row>
    <row r="107" spans="1:12" ht="14.25" customHeight="1" x14ac:dyDescent="0.3">
      <c r="A107" s="7"/>
      <c r="B107" s="7" t="s">
        <v>68</v>
      </c>
      <c r="C107" s="6"/>
      <c r="D107" s="6"/>
      <c r="E107" s="13"/>
      <c r="F107" s="13"/>
      <c r="G107" s="13"/>
      <c r="H107" s="16"/>
      <c r="I107" s="6"/>
      <c r="J107" s="2"/>
      <c r="K107" s="10"/>
    </row>
    <row r="108" spans="1:12" ht="14.25" customHeight="1" x14ac:dyDescent="0.3">
      <c r="A108" s="4"/>
      <c r="B108" s="7" t="s">
        <v>69</v>
      </c>
      <c r="C108" s="6"/>
      <c r="D108" s="6"/>
      <c r="E108" s="13"/>
      <c r="F108" s="13"/>
      <c r="G108" s="13"/>
      <c r="H108" s="16"/>
      <c r="I108" s="6"/>
      <c r="J108" s="2"/>
      <c r="K108" s="10"/>
    </row>
    <row r="109" spans="1:12" ht="14.25" customHeight="1" x14ac:dyDescent="0.3">
      <c r="B109" s="7" t="s">
        <v>9</v>
      </c>
      <c r="C109" s="7" t="s">
        <v>158</v>
      </c>
      <c r="D109" s="6"/>
      <c r="E109" s="6"/>
      <c r="F109" s="8">
        <v>27</v>
      </c>
      <c r="G109" s="5" t="s">
        <v>70</v>
      </c>
      <c r="H109" s="13"/>
      <c r="I109" s="16"/>
      <c r="J109" s="2"/>
      <c r="K109" s="10"/>
      <c r="L109" s="10"/>
    </row>
    <row r="110" spans="1:12" ht="14.25" customHeight="1" x14ac:dyDescent="0.3">
      <c r="A110" s="4"/>
      <c r="B110" s="7"/>
      <c r="C110" s="6"/>
      <c r="D110" s="6"/>
      <c r="E110" s="13"/>
      <c r="F110" s="13"/>
      <c r="G110" s="13"/>
      <c r="H110" s="16"/>
      <c r="I110" s="6"/>
      <c r="J110" s="2"/>
      <c r="K110" s="10"/>
    </row>
    <row r="111" spans="1:12" ht="14.25" customHeight="1" x14ac:dyDescent="0.3">
      <c r="A111" s="7" t="s">
        <v>71</v>
      </c>
      <c r="B111" s="6"/>
      <c r="C111" s="6"/>
      <c r="D111" s="6"/>
      <c r="E111" s="13"/>
      <c r="F111" s="13"/>
      <c r="G111" s="13"/>
      <c r="H111" s="16">
        <f>F103*F109</f>
        <v>78300</v>
      </c>
      <c r="I111" s="6"/>
      <c r="J111" s="2"/>
      <c r="K111" s="10"/>
    </row>
    <row r="112" spans="1:12" ht="14.25" customHeight="1" x14ac:dyDescent="0.3">
      <c r="A112" s="7" t="s">
        <v>135</v>
      </c>
      <c r="B112" s="6"/>
      <c r="C112" s="6"/>
      <c r="D112" s="6"/>
      <c r="E112" s="13"/>
      <c r="F112" s="13"/>
      <c r="G112" s="13"/>
      <c r="H112" s="16">
        <v>12000</v>
      </c>
      <c r="I112" s="6"/>
      <c r="J112" s="2"/>
      <c r="K112" s="10"/>
    </row>
    <row r="113" spans="1:12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0"/>
    </row>
    <row r="114" spans="1:12" ht="14.25" customHeight="1" x14ac:dyDescent="0.3">
      <c r="A114" s="4" t="s">
        <v>72</v>
      </c>
      <c r="B114" s="6"/>
      <c r="C114" s="6"/>
      <c r="D114" s="6"/>
      <c r="E114" s="13"/>
      <c r="F114" s="13"/>
      <c r="G114" s="13"/>
      <c r="H114" s="16"/>
      <c r="I114" s="6"/>
      <c r="J114" s="2"/>
      <c r="K114" s="10"/>
    </row>
    <row r="115" spans="1:12" ht="14.25" customHeight="1" x14ac:dyDescent="0.3">
      <c r="A115" s="7"/>
      <c r="B115" s="6"/>
      <c r="C115" s="6"/>
      <c r="D115" s="6"/>
      <c r="E115" s="13"/>
      <c r="F115" s="13"/>
      <c r="G115" s="13"/>
      <c r="H115" s="16"/>
      <c r="I115" s="6"/>
      <c r="J115" s="2"/>
      <c r="K115" s="10"/>
    </row>
    <row r="116" spans="1:12" ht="14.25" customHeight="1" x14ac:dyDescent="0.3">
      <c r="A116" s="7" t="s">
        <v>7</v>
      </c>
      <c r="B116" s="7" t="s">
        <v>73</v>
      </c>
      <c r="C116" s="6"/>
      <c r="D116" s="6"/>
      <c r="E116" s="13"/>
      <c r="F116" s="13"/>
      <c r="G116" s="13"/>
      <c r="H116" s="16">
        <v>16000</v>
      </c>
      <c r="I116" s="6"/>
      <c r="J116" s="2"/>
      <c r="K116" s="10"/>
    </row>
    <row r="117" spans="1:12" ht="14.25" customHeight="1" x14ac:dyDescent="0.3">
      <c r="B117" s="7" t="s">
        <v>9</v>
      </c>
      <c r="C117" s="7" t="s">
        <v>161</v>
      </c>
      <c r="D117" s="6"/>
      <c r="E117" s="6"/>
      <c r="F117" s="13"/>
      <c r="G117" s="13"/>
      <c r="H117" s="13"/>
      <c r="I117" s="16"/>
      <c r="J117" s="2"/>
      <c r="K117" s="10"/>
      <c r="L117" s="10"/>
    </row>
    <row r="118" spans="1:12" ht="14.25" customHeight="1" x14ac:dyDescent="0.3">
      <c r="A118" s="7" t="s">
        <v>17</v>
      </c>
      <c r="B118" s="7" t="s">
        <v>155</v>
      </c>
      <c r="C118" s="6"/>
      <c r="D118" s="6"/>
      <c r="E118" s="13"/>
      <c r="F118" s="13"/>
      <c r="G118" s="13"/>
      <c r="H118" s="16">
        <v>22000</v>
      </c>
      <c r="I118" s="6"/>
      <c r="J118" s="2"/>
      <c r="K118" s="10"/>
    </row>
    <row r="119" spans="1:12" ht="14.25" customHeight="1" x14ac:dyDescent="0.3">
      <c r="B119" s="7" t="s">
        <v>9</v>
      </c>
      <c r="C119" s="7" t="s">
        <v>182</v>
      </c>
      <c r="D119" s="6"/>
      <c r="E119" s="6"/>
      <c r="F119" s="13"/>
      <c r="G119" s="13"/>
      <c r="H119" s="13"/>
      <c r="I119" s="16"/>
      <c r="J119" s="2"/>
      <c r="K119" s="10"/>
      <c r="L119" s="10"/>
    </row>
    <row r="120" spans="1:12" ht="14.25" customHeight="1" x14ac:dyDescent="0.3">
      <c r="A120" t="s">
        <v>27</v>
      </c>
      <c r="B120" s="7" t="s">
        <v>74</v>
      </c>
      <c r="C120" s="7"/>
      <c r="D120" s="6"/>
      <c r="E120" s="6"/>
      <c r="F120" s="13"/>
      <c r="G120" s="13"/>
      <c r="H120" s="16">
        <v>36500</v>
      </c>
      <c r="I120" s="16"/>
      <c r="J120" s="2"/>
      <c r="K120" s="10"/>
      <c r="L120" s="10"/>
    </row>
    <row r="121" spans="1:12" ht="14.25" customHeight="1" x14ac:dyDescent="0.3">
      <c r="B121" s="7" t="s">
        <v>9</v>
      </c>
      <c r="C121" s="7" t="s">
        <v>75</v>
      </c>
      <c r="D121" s="6"/>
      <c r="E121" s="6"/>
      <c r="F121" s="13"/>
      <c r="G121" s="13"/>
      <c r="H121" s="13"/>
      <c r="I121" s="16"/>
      <c r="J121" s="2"/>
      <c r="K121" s="10"/>
      <c r="L121" s="10"/>
    </row>
    <row r="122" spans="1:12" ht="14.25" customHeight="1" x14ac:dyDescent="0.3">
      <c r="A122" t="s">
        <v>45</v>
      </c>
      <c r="B122" s="7"/>
      <c r="C122" s="7"/>
      <c r="D122" s="6"/>
      <c r="E122" s="6"/>
      <c r="F122" s="13"/>
      <c r="G122" s="13"/>
      <c r="H122" s="16">
        <v>0</v>
      </c>
      <c r="I122" s="16"/>
      <c r="J122" s="2"/>
      <c r="K122" s="10"/>
      <c r="L122" s="10"/>
    </row>
    <row r="123" spans="1:12" ht="14.25" customHeight="1" x14ac:dyDescent="0.3">
      <c r="A123" t="s">
        <v>183</v>
      </c>
      <c r="B123" s="7"/>
      <c r="C123" s="7"/>
      <c r="D123" s="6"/>
      <c r="E123" s="6"/>
      <c r="F123" s="13"/>
      <c r="G123" s="13"/>
      <c r="H123" s="16">
        <v>0</v>
      </c>
      <c r="I123" s="16"/>
      <c r="J123" s="2"/>
      <c r="K123" s="10"/>
      <c r="L123" s="10"/>
    </row>
    <row r="124" spans="1:12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0"/>
    </row>
    <row r="125" spans="1:12" ht="14.25" customHeight="1" x14ac:dyDescent="0.3">
      <c r="A125" s="6"/>
      <c r="B125" s="6"/>
      <c r="C125" s="6"/>
      <c r="D125" s="6"/>
      <c r="E125" s="13"/>
      <c r="F125" s="13"/>
      <c r="G125" s="13"/>
      <c r="H125" s="13"/>
      <c r="I125" s="6"/>
      <c r="J125" s="2"/>
      <c r="K125" s="10"/>
    </row>
    <row r="126" spans="1:12" ht="14.25" customHeight="1" x14ac:dyDescent="0.3">
      <c r="A126" s="17" t="s">
        <v>76</v>
      </c>
      <c r="B126" s="18"/>
      <c r="C126" s="18"/>
      <c r="D126" s="18"/>
      <c r="E126" s="18"/>
      <c r="F126" s="18"/>
      <c r="G126" s="18"/>
      <c r="H126" s="19">
        <f>SUM(H54:H125)</f>
        <v>918505</v>
      </c>
      <c r="J126" s="2"/>
      <c r="K126" s="10"/>
    </row>
    <row r="127" spans="1:12" ht="14.25" customHeight="1" x14ac:dyDescent="0.3">
      <c r="A127" s="17" t="s">
        <v>167</v>
      </c>
      <c r="B127" s="18"/>
      <c r="C127" s="18"/>
      <c r="D127" s="18"/>
      <c r="E127" s="20"/>
      <c r="F127" s="18"/>
      <c r="G127" s="18"/>
      <c r="H127" s="19">
        <f>H126*0.09</f>
        <v>82665.45</v>
      </c>
      <c r="J127" s="2"/>
      <c r="K127" s="10"/>
    </row>
    <row r="128" spans="1:12" ht="14.25" customHeight="1" x14ac:dyDescent="0.3">
      <c r="A128" s="17" t="s">
        <v>77</v>
      </c>
      <c r="B128" s="18"/>
      <c r="C128" s="18"/>
      <c r="D128" s="18"/>
      <c r="E128" s="18"/>
      <c r="F128" s="18"/>
      <c r="G128" s="18"/>
      <c r="H128" s="19">
        <f>SUM(H126:H127)</f>
        <v>1001170.45</v>
      </c>
      <c r="J128" s="2"/>
      <c r="K128" s="10"/>
    </row>
    <row r="129" spans="1:11" ht="14.25" customHeight="1" x14ac:dyDescent="0.35">
      <c r="A129" s="21" t="s">
        <v>171</v>
      </c>
      <c r="B129" s="18"/>
      <c r="C129" s="18"/>
      <c r="D129" s="18"/>
      <c r="E129" s="18"/>
      <c r="F129" s="18"/>
      <c r="G129" s="18"/>
      <c r="H129" s="22">
        <v>990000</v>
      </c>
      <c r="J129" s="2"/>
      <c r="K129" s="10"/>
    </row>
    <row r="130" spans="1:11" ht="14.25" customHeight="1" x14ac:dyDescent="0.3">
      <c r="A130" s="23"/>
      <c r="J130" s="2"/>
      <c r="K130" s="10"/>
    </row>
    <row r="131" spans="1:11" ht="14.25" customHeight="1" x14ac:dyDescent="0.3">
      <c r="A131" s="24" t="s">
        <v>78</v>
      </c>
      <c r="B131" s="2"/>
      <c r="C131" s="2"/>
      <c r="D131" s="2"/>
      <c r="E131" s="2"/>
      <c r="F131" s="2"/>
      <c r="G131" s="2"/>
      <c r="H131" s="2"/>
      <c r="I131" s="2"/>
      <c r="J131" s="2"/>
    </row>
    <row r="132" spans="1:11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1" ht="14.25" customHeight="1" x14ac:dyDescent="0.3">
      <c r="A133" s="2"/>
      <c r="B133" s="2" t="s">
        <v>9</v>
      </c>
      <c r="C133" s="25" t="s">
        <v>79</v>
      </c>
      <c r="D133" s="2"/>
      <c r="E133" s="2"/>
      <c r="F133" s="2"/>
      <c r="G133" s="2"/>
      <c r="H133" s="2"/>
      <c r="I133" s="2"/>
      <c r="J133" s="2"/>
    </row>
    <row r="134" spans="1:11" ht="14.25" customHeight="1" x14ac:dyDescent="0.3">
      <c r="A134" s="2"/>
      <c r="B134" s="2" t="s">
        <v>9</v>
      </c>
      <c r="C134" s="26" t="s">
        <v>172</v>
      </c>
      <c r="D134" s="2"/>
      <c r="E134" s="2"/>
      <c r="F134" s="2"/>
      <c r="G134" s="2"/>
      <c r="H134" s="2"/>
      <c r="I134" s="2"/>
      <c r="J134" s="2"/>
    </row>
    <row r="135" spans="1:11" ht="14.25" customHeight="1" x14ac:dyDescent="0.3">
      <c r="A135" s="2"/>
      <c r="B135" s="2" t="s">
        <v>9</v>
      </c>
      <c r="C135" s="26" t="s">
        <v>173</v>
      </c>
      <c r="D135" s="2"/>
      <c r="E135" s="2"/>
      <c r="F135" s="2"/>
      <c r="G135" s="2"/>
      <c r="H135" s="2"/>
      <c r="I135" s="2"/>
      <c r="J135" s="2"/>
    </row>
    <row r="136" spans="1:11" ht="14.25" customHeight="1" x14ac:dyDescent="0.3">
      <c r="A136" s="2"/>
      <c r="B136" s="2" t="s">
        <v>9</v>
      </c>
      <c r="C136" s="26" t="s">
        <v>174</v>
      </c>
      <c r="D136" s="2"/>
      <c r="E136" s="2"/>
      <c r="F136" s="2"/>
      <c r="G136" s="2"/>
      <c r="H136" s="2"/>
      <c r="I136" s="2"/>
      <c r="J136" s="2"/>
    </row>
    <row r="137" spans="1:11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1" ht="14.25" customHeight="1" x14ac:dyDescent="0.3">
      <c r="A138" s="27" t="s">
        <v>80</v>
      </c>
      <c r="B138" s="27" t="s">
        <v>81</v>
      </c>
      <c r="C138" s="2"/>
      <c r="D138" s="2"/>
      <c r="E138" s="2"/>
      <c r="F138" s="28" t="s">
        <v>82</v>
      </c>
      <c r="G138" s="28" t="s">
        <v>83</v>
      </c>
      <c r="H138" s="28" t="s">
        <v>84</v>
      </c>
      <c r="I138" s="2"/>
      <c r="J138" s="2"/>
    </row>
    <row r="139" spans="1:11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1" ht="14.25" customHeight="1" x14ac:dyDescent="0.3">
      <c r="A140" s="29" t="s">
        <v>7</v>
      </c>
      <c r="B140" s="29" t="s">
        <v>85</v>
      </c>
      <c r="C140" s="2"/>
      <c r="D140" s="2"/>
      <c r="E140" s="2"/>
      <c r="F140" s="2"/>
      <c r="G140" s="2"/>
      <c r="H140" s="2"/>
      <c r="I140" s="2"/>
      <c r="J140" s="2"/>
    </row>
    <row r="141" spans="1:11" ht="14.25" customHeight="1" x14ac:dyDescent="0.3">
      <c r="A141" s="2"/>
      <c r="B141" s="29" t="s">
        <v>9</v>
      </c>
      <c r="C141" s="29" t="s">
        <v>86</v>
      </c>
      <c r="D141" s="30" t="s">
        <v>87</v>
      </c>
      <c r="E141" s="2"/>
      <c r="F141" s="31" t="s">
        <v>88</v>
      </c>
      <c r="G141" s="31" t="s">
        <v>89</v>
      </c>
      <c r="H141" s="32">
        <v>1440</v>
      </c>
      <c r="I141" s="2"/>
      <c r="J141" s="2"/>
    </row>
    <row r="142" spans="1:11" ht="14.25" customHeight="1" x14ac:dyDescent="0.3">
      <c r="A142" s="2"/>
      <c r="B142" s="29" t="s">
        <v>9</v>
      </c>
      <c r="C142" s="31" t="s">
        <v>90</v>
      </c>
      <c r="D142" s="2"/>
      <c r="E142" s="2"/>
      <c r="F142" s="31" t="s">
        <v>88</v>
      </c>
      <c r="G142" s="31" t="s">
        <v>91</v>
      </c>
      <c r="H142" s="32">
        <v>1920</v>
      </c>
      <c r="I142" s="2"/>
      <c r="J142" s="2"/>
    </row>
    <row r="143" spans="1:11" ht="14.25" customHeight="1" x14ac:dyDescent="0.3">
      <c r="A143" s="2"/>
      <c r="B143" s="29" t="s">
        <v>9</v>
      </c>
      <c r="C143" s="31" t="s">
        <v>92</v>
      </c>
      <c r="D143" s="2"/>
      <c r="E143" s="2"/>
      <c r="F143" s="31" t="s">
        <v>88</v>
      </c>
      <c r="G143" s="31" t="s">
        <v>146</v>
      </c>
      <c r="H143" s="32">
        <v>2880</v>
      </c>
      <c r="I143" s="2"/>
      <c r="J143" s="2"/>
    </row>
    <row r="144" spans="1:11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.25" customHeight="1" x14ac:dyDescent="0.3">
      <c r="A145" s="29" t="s">
        <v>17</v>
      </c>
      <c r="B145" s="31" t="s">
        <v>93</v>
      </c>
      <c r="C145" s="2"/>
      <c r="D145" s="2"/>
      <c r="E145" s="2"/>
      <c r="F145" s="2"/>
      <c r="G145" s="2"/>
      <c r="H145" s="2"/>
      <c r="I145" s="2"/>
      <c r="J145" s="2"/>
    </row>
    <row r="146" spans="1:10" ht="14.25" customHeight="1" x14ac:dyDescent="0.3">
      <c r="A146" s="2"/>
      <c r="B146" s="29" t="s">
        <v>9</v>
      </c>
      <c r="C146" s="31" t="s">
        <v>94</v>
      </c>
      <c r="D146" s="2"/>
      <c r="E146" s="2"/>
      <c r="F146" s="2"/>
      <c r="G146" s="2"/>
      <c r="H146" s="2"/>
      <c r="I146" s="2"/>
      <c r="J146" s="2"/>
    </row>
    <row r="147" spans="1:10" ht="14.25" customHeight="1" x14ac:dyDescent="0.3">
      <c r="A147" s="2"/>
      <c r="B147" s="29" t="s">
        <v>9</v>
      </c>
      <c r="C147" s="31" t="s">
        <v>95</v>
      </c>
      <c r="D147" s="2"/>
      <c r="E147" s="2"/>
      <c r="F147" s="31" t="s">
        <v>88</v>
      </c>
      <c r="G147" s="31" t="s">
        <v>96</v>
      </c>
      <c r="H147" s="33">
        <v>480</v>
      </c>
      <c r="I147" s="2"/>
      <c r="J147" s="2"/>
    </row>
    <row r="148" spans="1:10" ht="14.25" customHeight="1" x14ac:dyDescent="0.3">
      <c r="A148" s="2"/>
      <c r="B148" s="31" t="s">
        <v>97</v>
      </c>
      <c r="C148" s="2"/>
      <c r="D148" s="2"/>
      <c r="E148" s="2"/>
      <c r="F148" s="31" t="s">
        <v>88</v>
      </c>
      <c r="G148" s="31" t="s">
        <v>98</v>
      </c>
      <c r="H148" s="33">
        <v>1280</v>
      </c>
      <c r="I148" s="2"/>
      <c r="J148" s="2"/>
    </row>
    <row r="149" spans="1:10" ht="14.25" customHeight="1" x14ac:dyDescent="0.3">
      <c r="A149" s="2"/>
      <c r="B149" s="31" t="s">
        <v>99</v>
      </c>
      <c r="C149" s="2"/>
      <c r="D149" s="2"/>
      <c r="E149" s="2"/>
      <c r="F149" s="31" t="s">
        <v>88</v>
      </c>
      <c r="G149" s="31" t="s">
        <v>100</v>
      </c>
      <c r="H149" s="33">
        <v>1600</v>
      </c>
      <c r="I149" s="2"/>
      <c r="J149" s="2"/>
    </row>
    <row r="150" spans="1:10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4.25" customHeight="1" x14ac:dyDescent="0.3">
      <c r="A151" s="2" t="s">
        <v>27</v>
      </c>
      <c r="B151" s="31" t="s">
        <v>101</v>
      </c>
      <c r="C151" s="2"/>
      <c r="D151" s="2"/>
      <c r="E151" s="2"/>
      <c r="F151" s="2" t="s">
        <v>175</v>
      </c>
      <c r="G151" s="2"/>
      <c r="H151" s="2"/>
      <c r="I151" s="2"/>
      <c r="J151" s="2"/>
    </row>
    <row r="152" spans="1:10" ht="14.25" customHeight="1" x14ac:dyDescent="0.3">
      <c r="A152" s="2"/>
      <c r="B152" s="31" t="s">
        <v>102</v>
      </c>
      <c r="C152" s="2"/>
      <c r="D152" s="2"/>
      <c r="E152" s="2"/>
      <c r="F152" s="31" t="s">
        <v>103</v>
      </c>
      <c r="G152" s="31" t="s">
        <v>104</v>
      </c>
      <c r="H152" s="2"/>
      <c r="I152" s="2"/>
      <c r="J152" s="2"/>
    </row>
    <row r="153" spans="1:10" ht="14.25" customHeight="1" x14ac:dyDescent="0.3">
      <c r="A153" s="2"/>
      <c r="B153" s="31" t="s">
        <v>176</v>
      </c>
      <c r="C153" s="2"/>
      <c r="D153" s="2"/>
      <c r="E153" s="2"/>
      <c r="F153" s="2" t="s">
        <v>105</v>
      </c>
      <c r="G153" s="2"/>
      <c r="H153" s="2"/>
      <c r="I153" s="2"/>
      <c r="J153" s="2"/>
    </row>
    <row r="154" spans="1:10" ht="14.25" customHeight="1" x14ac:dyDescent="0.3">
      <c r="A154" s="2"/>
      <c r="B154" s="31" t="s">
        <v>177</v>
      </c>
      <c r="C154" s="2"/>
      <c r="D154" s="2"/>
      <c r="E154" s="2"/>
      <c r="F154" s="2" t="s">
        <v>105</v>
      </c>
      <c r="G154" s="2"/>
      <c r="H154" s="2"/>
      <c r="I154" s="2"/>
      <c r="J154" s="2"/>
    </row>
    <row r="155" spans="1:10" ht="14.25" customHeight="1" x14ac:dyDescent="0.3">
      <c r="A155" s="2"/>
      <c r="B155" s="31" t="s">
        <v>178</v>
      </c>
      <c r="C155" s="2"/>
      <c r="D155" s="2"/>
      <c r="E155" s="2"/>
      <c r="F155" s="2" t="s">
        <v>105</v>
      </c>
      <c r="G155" s="2"/>
      <c r="H155" s="2"/>
      <c r="I155" s="2"/>
      <c r="J155" s="2"/>
    </row>
    <row r="156" spans="1:10" ht="14.25" customHeight="1" x14ac:dyDescent="0.3">
      <c r="A156" s="2"/>
      <c r="B156" s="31"/>
      <c r="C156" s="2"/>
      <c r="D156" s="2"/>
      <c r="E156" s="2"/>
      <c r="F156" s="2"/>
      <c r="G156" s="2"/>
      <c r="H156" s="2"/>
      <c r="I156" s="2"/>
      <c r="J156" s="2"/>
    </row>
    <row r="157" spans="1:10" ht="14.25" customHeight="1" x14ac:dyDescent="0.3">
      <c r="E157" s="4" t="s">
        <v>106</v>
      </c>
      <c r="J157" s="2"/>
    </row>
    <row r="158" spans="1:10" ht="14.2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2"/>
    </row>
    <row r="159" spans="1:10" ht="14.25" customHeight="1" x14ac:dyDescent="0.3">
      <c r="A159" s="14" t="s">
        <v>147</v>
      </c>
      <c r="B159" s="14"/>
      <c r="C159" s="14"/>
      <c r="D159" s="14"/>
      <c r="E159" s="14"/>
      <c r="F159" s="14"/>
      <c r="G159" s="14"/>
      <c r="H159" s="14"/>
      <c r="I159" s="14"/>
      <c r="J159" s="2"/>
    </row>
    <row r="160" spans="1:10" ht="14.25" customHeight="1" x14ac:dyDescent="0.3">
      <c r="A160" s="14" t="s">
        <v>148</v>
      </c>
      <c r="B160" s="14"/>
      <c r="C160" s="14"/>
      <c r="D160" s="14"/>
      <c r="E160" s="14"/>
      <c r="F160" s="14"/>
      <c r="G160" s="14"/>
      <c r="H160" s="14"/>
      <c r="I160" s="14"/>
      <c r="J160" s="2"/>
    </row>
    <row r="161" spans="1:10" ht="14.25" customHeight="1" x14ac:dyDescent="0.3">
      <c r="A161" s="14" t="s">
        <v>107</v>
      </c>
      <c r="B161" s="14"/>
      <c r="C161" s="14"/>
      <c r="D161" s="14"/>
      <c r="E161" s="14"/>
      <c r="F161" s="14"/>
      <c r="G161" s="14"/>
      <c r="H161" s="14"/>
      <c r="I161" s="14"/>
      <c r="J161" s="2"/>
    </row>
    <row r="162" spans="1:10" ht="14.25" customHeight="1" x14ac:dyDescent="0.3">
      <c r="A162" s="14" t="s">
        <v>156</v>
      </c>
      <c r="B162" s="14"/>
      <c r="C162" s="14"/>
      <c r="D162" s="14"/>
      <c r="E162" s="14"/>
      <c r="F162" s="14"/>
      <c r="G162" s="14"/>
      <c r="H162" s="14"/>
      <c r="I162" s="14"/>
      <c r="J162" s="2"/>
    </row>
    <row r="163" spans="1:10" ht="14.25" customHeight="1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2"/>
    </row>
    <row r="164" spans="1:10" ht="14.25" customHeight="1" x14ac:dyDescent="0.3">
      <c r="A164" s="54" t="s">
        <v>108</v>
      </c>
      <c r="B164" s="53"/>
      <c r="C164" s="53"/>
      <c r="D164" s="53"/>
      <c r="E164" s="53"/>
      <c r="F164" s="53"/>
      <c r="G164" s="53"/>
      <c r="H164" s="53"/>
      <c r="I164" s="53"/>
      <c r="J164" s="2"/>
    </row>
    <row r="165" spans="1:10" ht="14.25" customHeight="1" x14ac:dyDescent="0.3">
      <c r="A165" s="54" t="s">
        <v>109</v>
      </c>
      <c r="B165" s="53"/>
      <c r="C165" s="53"/>
      <c r="D165" s="53"/>
      <c r="E165" s="53"/>
      <c r="F165" s="53"/>
      <c r="G165" s="53"/>
      <c r="H165" s="53"/>
      <c r="I165" s="53"/>
      <c r="J165" s="2"/>
    </row>
    <row r="166" spans="1:10" ht="14.25" customHeight="1" x14ac:dyDescent="0.3">
      <c r="A166" s="54" t="s">
        <v>110</v>
      </c>
      <c r="B166" s="53"/>
      <c r="C166" s="53"/>
      <c r="D166" s="53"/>
      <c r="E166" s="53"/>
      <c r="F166" s="53"/>
      <c r="G166" s="53"/>
      <c r="H166" s="53"/>
      <c r="I166" s="53"/>
      <c r="J166" s="2"/>
    </row>
    <row r="167" spans="1:10" ht="14.25" customHeight="1" x14ac:dyDescent="0.3">
      <c r="A167" s="54" t="s">
        <v>111</v>
      </c>
      <c r="B167" s="53"/>
      <c r="C167" s="53"/>
      <c r="D167" s="53"/>
      <c r="E167" s="53"/>
      <c r="F167" s="53"/>
      <c r="G167" s="53"/>
      <c r="H167" s="53"/>
      <c r="I167" s="53"/>
      <c r="J167" s="2"/>
    </row>
    <row r="168" spans="1:10" ht="14.25" customHeight="1" x14ac:dyDescent="0.3">
      <c r="A168" s="54" t="s">
        <v>179</v>
      </c>
      <c r="B168" s="53"/>
      <c r="C168" s="53"/>
      <c r="D168" s="53"/>
      <c r="E168" s="53"/>
      <c r="F168" s="53"/>
      <c r="G168" s="53"/>
      <c r="H168" s="53"/>
      <c r="I168" s="53"/>
      <c r="J168" s="2"/>
    </row>
    <row r="169" spans="1:10" ht="14.25" customHeight="1" x14ac:dyDescent="0.3">
      <c r="A169" s="35" t="s">
        <v>136</v>
      </c>
      <c r="B169" s="36" t="s">
        <v>137</v>
      </c>
      <c r="C169" s="38"/>
      <c r="D169" s="38"/>
      <c r="E169" s="36" t="s">
        <v>141</v>
      </c>
      <c r="F169" s="48">
        <f>H129+0</f>
        <v>990000</v>
      </c>
      <c r="G169" s="38"/>
      <c r="H169" s="38"/>
      <c r="I169" s="38"/>
      <c r="J169" s="2"/>
    </row>
    <row r="170" spans="1:10" ht="14.25" customHeight="1" x14ac:dyDescent="0.3">
      <c r="A170" s="35" t="s">
        <v>112</v>
      </c>
      <c r="B170" s="38"/>
      <c r="C170" s="38"/>
      <c r="D170" s="38"/>
      <c r="E170" s="38"/>
      <c r="F170" s="38"/>
      <c r="G170" s="38"/>
      <c r="H170" s="38"/>
      <c r="I170" s="38"/>
      <c r="J170" s="2"/>
    </row>
    <row r="171" spans="1:10" ht="14.25" customHeight="1" x14ac:dyDescent="0.3">
      <c r="A171" s="39" t="s">
        <v>136</v>
      </c>
      <c r="B171" s="36" t="s">
        <v>138</v>
      </c>
      <c r="C171" s="38"/>
      <c r="D171" s="38"/>
      <c r="E171" s="38"/>
      <c r="F171" s="38"/>
      <c r="G171" s="38"/>
      <c r="H171" s="49">
        <f>F169*30%</f>
        <v>297000</v>
      </c>
      <c r="I171" s="47">
        <v>0.3</v>
      </c>
      <c r="J171" s="2"/>
    </row>
    <row r="172" spans="1:10" ht="14.25" customHeight="1" x14ac:dyDescent="0.3">
      <c r="A172" s="52" t="s">
        <v>166</v>
      </c>
      <c r="B172" s="53"/>
      <c r="C172" s="53"/>
      <c r="D172" s="53"/>
      <c r="E172" s="53"/>
      <c r="F172" s="53"/>
      <c r="G172" s="53"/>
      <c r="H172" s="53"/>
      <c r="I172" s="53"/>
      <c r="J172" s="2"/>
    </row>
    <row r="173" spans="1:10" ht="14.25" customHeight="1" x14ac:dyDescent="0.3">
      <c r="A173" s="54" t="s">
        <v>113</v>
      </c>
      <c r="B173" s="53"/>
      <c r="C173" s="53"/>
      <c r="D173" s="53"/>
      <c r="E173" s="53"/>
      <c r="F173" s="53"/>
      <c r="G173" s="53"/>
      <c r="H173" s="53"/>
      <c r="I173" s="53"/>
      <c r="J173" s="2"/>
    </row>
    <row r="174" spans="1:10" ht="14.25" customHeight="1" x14ac:dyDescent="0.3">
      <c r="A174" s="39" t="s">
        <v>140</v>
      </c>
      <c r="B174" s="38"/>
      <c r="C174" s="38"/>
      <c r="D174" s="38"/>
      <c r="E174" s="36" t="s">
        <v>141</v>
      </c>
      <c r="F174" s="49">
        <f>F169*70%</f>
        <v>693000</v>
      </c>
      <c r="G174" s="36" t="s">
        <v>139</v>
      </c>
      <c r="H174" s="38"/>
      <c r="I174" s="38"/>
      <c r="J174" s="2"/>
    </row>
    <row r="175" spans="1:10" ht="14.25" customHeight="1" x14ac:dyDescent="0.3">
      <c r="A175" s="54" t="s">
        <v>114</v>
      </c>
      <c r="B175" s="53"/>
      <c r="C175" s="53"/>
      <c r="D175" s="53"/>
      <c r="E175" s="53"/>
      <c r="F175" s="53"/>
      <c r="G175" s="53"/>
      <c r="H175" s="53"/>
      <c r="I175" s="53"/>
      <c r="J175" s="2"/>
    </row>
    <row r="176" spans="1:10" ht="14.25" customHeight="1" x14ac:dyDescent="0.3">
      <c r="A176" s="37" t="s">
        <v>141</v>
      </c>
      <c r="B176" s="48">
        <f>F169*30%</f>
        <v>297000</v>
      </c>
      <c r="C176" s="36" t="s">
        <v>142</v>
      </c>
      <c r="D176" s="38"/>
      <c r="E176" s="38"/>
      <c r="F176" s="38"/>
      <c r="G176" s="38"/>
      <c r="H176" s="38"/>
      <c r="I176" s="38"/>
      <c r="J176" s="2"/>
    </row>
    <row r="177" spans="1:10" ht="14.25" customHeight="1" x14ac:dyDescent="0.3">
      <c r="A177" s="37" t="s">
        <v>141</v>
      </c>
      <c r="B177" s="48">
        <f>F169*30%</f>
        <v>297000</v>
      </c>
      <c r="C177" s="36" t="s">
        <v>143</v>
      </c>
      <c r="D177" s="38"/>
      <c r="E177" s="38"/>
      <c r="F177" s="38"/>
      <c r="G177" s="38"/>
      <c r="H177" s="38"/>
      <c r="I177" s="38"/>
      <c r="J177" s="2"/>
    </row>
    <row r="178" spans="1:10" ht="14.25" customHeight="1" x14ac:dyDescent="0.3">
      <c r="A178" s="37" t="s">
        <v>141</v>
      </c>
      <c r="B178" s="48">
        <f>F169*10%</f>
        <v>99000</v>
      </c>
      <c r="C178" s="36" t="s">
        <v>144</v>
      </c>
      <c r="D178" s="38"/>
      <c r="E178" s="38"/>
      <c r="F178" s="38"/>
      <c r="G178" s="38"/>
      <c r="H178" s="38"/>
      <c r="I178" s="38"/>
      <c r="J178" s="2"/>
    </row>
    <row r="179" spans="1:10" ht="14.25" customHeight="1" x14ac:dyDescent="0.3">
      <c r="A179" s="54" t="s">
        <v>115</v>
      </c>
      <c r="B179" s="53"/>
      <c r="C179" s="53"/>
      <c r="D179" s="53"/>
      <c r="E179" s="53"/>
      <c r="F179" s="53"/>
      <c r="G179" s="53"/>
      <c r="H179" s="53"/>
      <c r="I179" s="53"/>
      <c r="J179" s="2"/>
    </row>
    <row r="180" spans="1:10" ht="14.25" customHeight="1" x14ac:dyDescent="0.3">
      <c r="A180" s="54" t="s">
        <v>116</v>
      </c>
      <c r="B180" s="53"/>
      <c r="C180" s="53"/>
      <c r="D180" s="53"/>
      <c r="E180" s="53"/>
      <c r="F180" s="53"/>
      <c r="G180" s="53"/>
      <c r="H180" s="53"/>
      <c r="I180" s="53"/>
      <c r="J180" s="2"/>
    </row>
    <row r="181" spans="1:10" ht="14.25" customHeight="1" x14ac:dyDescent="0.3">
      <c r="A181" s="54" t="s">
        <v>117</v>
      </c>
      <c r="B181" s="53"/>
      <c r="C181" s="53"/>
      <c r="D181" s="53"/>
      <c r="E181" s="53"/>
      <c r="F181" s="53"/>
      <c r="G181" s="53"/>
      <c r="H181" s="53"/>
      <c r="I181" s="53"/>
      <c r="J181" s="2"/>
    </row>
    <row r="182" spans="1:10" ht="14.25" customHeight="1" x14ac:dyDescent="0.3">
      <c r="A182" s="54" t="s">
        <v>118</v>
      </c>
      <c r="B182" s="53"/>
      <c r="C182" s="53"/>
      <c r="D182" s="53"/>
      <c r="E182" s="53"/>
      <c r="F182" s="53"/>
      <c r="G182" s="53"/>
      <c r="H182" s="53"/>
      <c r="I182" s="53"/>
      <c r="J182" s="2"/>
    </row>
    <row r="183" spans="1:10" ht="14.25" customHeight="1" x14ac:dyDescent="0.3">
      <c r="A183" s="52" t="s">
        <v>145</v>
      </c>
      <c r="B183" s="53"/>
      <c r="C183" s="53"/>
      <c r="D183" s="53"/>
      <c r="E183" s="53"/>
      <c r="F183" s="53"/>
      <c r="G183" s="53"/>
      <c r="H183" s="53"/>
      <c r="I183" s="53"/>
      <c r="J183" s="2"/>
    </row>
    <row r="184" spans="1:10" ht="14.25" customHeight="1" x14ac:dyDescent="0.3">
      <c r="A184" s="54" t="s">
        <v>119</v>
      </c>
      <c r="B184" s="53"/>
      <c r="C184" s="53"/>
      <c r="D184" s="53"/>
      <c r="E184" s="53"/>
      <c r="F184" s="53"/>
      <c r="G184" s="53"/>
      <c r="H184" s="53"/>
      <c r="I184" s="53"/>
      <c r="J184" s="2"/>
    </row>
    <row r="185" spans="1:10" ht="14.25" customHeight="1" x14ac:dyDescent="0.3">
      <c r="A185" s="55" t="s">
        <v>180</v>
      </c>
      <c r="B185" s="53"/>
      <c r="C185" s="53"/>
      <c r="D185" s="53"/>
      <c r="E185" s="53"/>
      <c r="F185" s="53"/>
      <c r="G185" s="53"/>
      <c r="H185" s="53"/>
      <c r="I185" s="53"/>
      <c r="J185" s="2"/>
    </row>
    <row r="186" spans="1:10" ht="14.25" customHeight="1" x14ac:dyDescent="0.3">
      <c r="A186" s="34" t="s">
        <v>120</v>
      </c>
      <c r="B186" s="40"/>
      <c r="C186" s="40"/>
      <c r="D186" s="40"/>
      <c r="E186" s="34" t="s">
        <v>121</v>
      </c>
      <c r="F186" s="40"/>
      <c r="G186" s="40"/>
      <c r="H186" s="40"/>
      <c r="I186" s="40"/>
      <c r="J186" s="2"/>
    </row>
    <row r="187" spans="1:10" ht="14.25" customHeight="1" x14ac:dyDescent="0.3">
      <c r="A187" s="34" t="s">
        <v>122</v>
      </c>
      <c r="B187" s="40"/>
      <c r="C187" s="40"/>
      <c r="D187" s="40"/>
      <c r="E187" s="34" t="s">
        <v>123</v>
      </c>
      <c r="F187" s="40"/>
      <c r="G187" s="40"/>
      <c r="H187" s="40"/>
      <c r="I187" s="40"/>
      <c r="J187" s="2"/>
    </row>
    <row r="188" spans="1:10" ht="14.25" customHeight="1" x14ac:dyDescent="0.3">
      <c r="A188" s="34" t="s">
        <v>124</v>
      </c>
      <c r="B188" s="40"/>
      <c r="C188" s="40"/>
      <c r="D188" s="40"/>
      <c r="E188" s="34" t="s">
        <v>125</v>
      </c>
      <c r="F188" s="40"/>
      <c r="G188" s="40"/>
      <c r="H188" s="40"/>
      <c r="I188" s="40"/>
      <c r="J188" s="2"/>
    </row>
    <row r="189" spans="1:10" ht="14.25" customHeight="1" x14ac:dyDescent="0.3">
      <c r="A189" s="34" t="s">
        <v>126</v>
      </c>
      <c r="B189" s="40"/>
      <c r="C189" s="40"/>
      <c r="D189" s="40"/>
      <c r="E189" s="34" t="s">
        <v>127</v>
      </c>
      <c r="F189" s="40"/>
      <c r="G189" s="40"/>
      <c r="H189" s="40"/>
      <c r="I189" s="40"/>
      <c r="J189" s="2"/>
    </row>
    <row r="190" spans="1:10" ht="14.25" customHeight="1" x14ac:dyDescent="0.3">
      <c r="A190" s="40"/>
      <c r="B190" s="40"/>
      <c r="C190" s="40"/>
      <c r="D190" s="40"/>
      <c r="E190" s="34" t="s">
        <v>128</v>
      </c>
      <c r="F190" s="40"/>
      <c r="G190" s="40"/>
      <c r="H190" s="40"/>
      <c r="I190" s="40"/>
      <c r="J190" s="2"/>
    </row>
    <row r="191" spans="1:10" ht="14.25" customHeight="1" x14ac:dyDescent="0.3">
      <c r="A191" s="34" t="s">
        <v>129</v>
      </c>
      <c r="B191" s="40"/>
      <c r="C191" s="40"/>
      <c r="D191" s="40"/>
      <c r="E191" s="34" t="s">
        <v>130</v>
      </c>
      <c r="F191" s="40"/>
      <c r="G191" s="40"/>
      <c r="H191" s="40"/>
      <c r="I191" s="40"/>
      <c r="J191" s="2"/>
    </row>
    <row r="192" spans="1:10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</row>
  </sheetData>
  <mergeCells count="15">
    <mergeCell ref="A164:I164"/>
    <mergeCell ref="A165:I165"/>
    <mergeCell ref="A166:I166"/>
    <mergeCell ref="A167:I167"/>
    <mergeCell ref="A168:I168"/>
    <mergeCell ref="A172:I172"/>
    <mergeCell ref="A173:I173"/>
    <mergeCell ref="A175:I175"/>
    <mergeCell ref="A185:I185"/>
    <mergeCell ref="A179:I179"/>
    <mergeCell ref="A180:I180"/>
    <mergeCell ref="A181:I181"/>
    <mergeCell ref="A182:I182"/>
    <mergeCell ref="A183:I183"/>
    <mergeCell ref="A184:I184"/>
  </mergeCells>
  <phoneticPr fontId="27" type="noConversion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2025-02-12T13:42:36Z</cp:lastPrinted>
  <dcterms:created xsi:type="dcterms:W3CDTF">2015-06-05T18:17:20Z</dcterms:created>
  <dcterms:modified xsi:type="dcterms:W3CDTF">2025-10-05T10:38:38Z</dcterms:modified>
</cp:coreProperties>
</file>